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65" yWindow="65431" windowWidth="14535" windowHeight="12975" activeTab="0"/>
  </bookViews>
  <sheets>
    <sheet name="табл2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<sst xmlns="http://schemas.openxmlformats.org/spreadsheetml/2006/main" count="67" uniqueCount="56">
  <si>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№  п/п</t>
  </si>
  <si>
    <t>Затраты в год всего</t>
  </si>
  <si>
    <t>Затраты в расчете на 1 кв. м в месяц</t>
  </si>
  <si>
    <t>руб.</t>
  </si>
  <si>
    <t>1.</t>
  </si>
  <si>
    <t>Содержание придомовой территории и благоустройство</t>
  </si>
  <si>
    <t>в т.ч Содержание придомовой территории</t>
  </si>
  <si>
    <t>из них по статьям затрат:</t>
  </si>
  <si>
    <t>отчисления на з/п  30,2%</t>
  </si>
  <si>
    <t>материалы на содержание прид. территор.</t>
  </si>
  <si>
    <t>Благоустройство</t>
  </si>
  <si>
    <t>2.</t>
  </si>
  <si>
    <t>Содержание мест общего пользования</t>
  </si>
  <si>
    <t>материалы на сан. содержание ж/ф</t>
  </si>
  <si>
    <t>3.</t>
  </si>
  <si>
    <t>Дератизация</t>
  </si>
  <si>
    <t>Текущий ремонт  жилищного фонда</t>
  </si>
  <si>
    <t>материалы на текущий ремонт</t>
  </si>
  <si>
    <t>Техническое  обслуживание внутридомового инженерного оборудования и конструктивных элементов зданий</t>
  </si>
  <si>
    <t>материалы на техническое обслуж.</t>
  </si>
  <si>
    <t>10.</t>
  </si>
  <si>
    <t>Обслуживание электроплит</t>
  </si>
  <si>
    <t xml:space="preserve">Очистка вентканалов </t>
  </si>
  <si>
    <t>Общехозяйственные расходы</t>
  </si>
  <si>
    <t>Всего затраты на содержание и ремонт жилого помещения</t>
  </si>
  <si>
    <r>
      <t xml:space="preserve">Вывоз ТБО </t>
    </r>
    <r>
      <rPr>
        <sz val="12"/>
        <color indexed="8"/>
        <rFont val="Arial Cyr"/>
        <family val="2"/>
      </rPr>
      <t>(вкл. р-ды на захоронение)</t>
    </r>
  </si>
  <si>
    <t>Площадь дома</t>
  </si>
  <si>
    <t>кв. м</t>
  </si>
  <si>
    <t xml:space="preserve">Плата для населения на 1 кв. м </t>
  </si>
  <si>
    <t xml:space="preserve"> руб.</t>
  </si>
  <si>
    <t>механизированная уборка</t>
  </si>
  <si>
    <t>Обслуживание пожарной сигнализации</t>
  </si>
  <si>
    <t>Содержание аварийно-диспетчерской службы</t>
  </si>
  <si>
    <t>Услуги управления, РКЦ и паспортного стола</t>
  </si>
  <si>
    <t>4.</t>
  </si>
  <si>
    <t>5.</t>
  </si>
  <si>
    <t>6.</t>
  </si>
  <si>
    <t>7.</t>
  </si>
  <si>
    <t>8.</t>
  </si>
  <si>
    <t>9.</t>
  </si>
  <si>
    <t>12.</t>
  </si>
  <si>
    <t>з/п рабочих участка благоустр.(0,1*28000)</t>
  </si>
  <si>
    <t>заработная плата  (1*28000)</t>
  </si>
  <si>
    <t>Содержание общедомовой телесети</t>
  </si>
  <si>
    <t>з/п дворников (1*22000)</t>
  </si>
  <si>
    <t>з/п уборщиц ( 1*20000)</t>
  </si>
  <si>
    <t xml:space="preserve"> стоимость работ (услуг) управляющей организации по содержанию и техническому ремонту по МКД  ул. Радужная, д. 23 на период с 01.07.2015 г. по 30.06.2016г. </t>
  </si>
  <si>
    <t>Налоги, рентабельность</t>
  </si>
  <si>
    <t>заработная плата (1,2*35000; 0,2*50000)</t>
  </si>
  <si>
    <t>материалы (установка ограждения тротуара)</t>
  </si>
  <si>
    <t>Охрана</t>
  </si>
  <si>
    <t>диспетчеризация и освидетельствование</t>
  </si>
  <si>
    <t>техническое и аварийное обслуживание</t>
  </si>
  <si>
    <t>Обслуживание лифтов, в том числе:</t>
  </si>
  <si>
    <t>Содержание системы контроля доступа</t>
  </si>
  <si>
    <t>11.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</si>
</sst>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_-* #,##0.000_р_._-;\-* #,##0.000_р_._-;_-* &quot;-&quot;??_р_._-;_-@_-"/>
    <numFmt numFmtId="168" formatCode="_-* #,##0.000_р_._-;\-* #,##0.000_р_._-;_-* &quot;-&quot;???_р_._-;_-@_-"/>
    <numFmt numFmtId="169" formatCode="_-* #,##0.0_р_._-;\-* #,##0.0_р_._-;_-* &quot;-&quot;??_р_._-;_-@_-"/>
    <numFmt numFmtId="170" formatCode="#,##0.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sz val="12"/>
      <color indexed="8"/>
      <name val="Arial Cyr"/>
      <family val="2"/>
    </font>
    <font>
      <sz val="11"/>
      <color indexed="8"/>
      <name val="Arial Cyr"/>
      <family val="2"/>
    </font>
    <font>
      <b/>
      <sz val="11"/>
      <color indexed="8"/>
      <name val="Arial Cyr"/>
      <family val="2"/>
    </font>
    <font>
      <b/>
      <i/>
      <sz val="10"/>
      <name val="Arial Cyr"/>
      <family val="2"/>
    </font>
    <font>
      <sz val="11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14" fontId="0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6" fillId="0" borderId="13" xfId="0" applyFont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Alignment="1">
      <alignment wrapText="1"/>
    </xf>
    <xf numFmtId="0" fontId="28" fillId="0" borderId="14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6" fillId="0" borderId="14" xfId="0" applyFont="1" applyBorder="1" applyAlignment="1">
      <alignment wrapText="1"/>
    </xf>
    <xf numFmtId="0" fontId="24" fillId="0" borderId="0" xfId="0" applyFont="1" applyAlignment="1">
      <alignment/>
    </xf>
    <xf numFmtId="0" fontId="27" fillId="0" borderId="15" xfId="0" applyFont="1" applyBorder="1" applyAlignment="1">
      <alignment horizontal="right"/>
    </xf>
    <xf numFmtId="0" fontId="26" fillId="0" borderId="14" xfId="0" applyFont="1" applyBorder="1" applyAlignment="1">
      <alignment wrapText="1"/>
    </xf>
    <xf numFmtId="0" fontId="27" fillId="0" borderId="15" xfId="0" applyFont="1" applyBorder="1" applyAlignment="1">
      <alignment horizontal="right" wrapText="1"/>
    </xf>
    <xf numFmtId="0" fontId="26" fillId="0" borderId="14" xfId="0" applyFont="1" applyBorder="1" applyAlignment="1">
      <alignment/>
    </xf>
    <xf numFmtId="0" fontId="29" fillId="0" borderId="15" xfId="0" applyFont="1" applyBorder="1" applyAlignment="1">
      <alignment horizontal="right" wrapText="1"/>
    </xf>
    <xf numFmtId="0" fontId="26" fillId="0" borderId="14" xfId="0" applyFont="1" applyBorder="1" applyAlignment="1">
      <alignment/>
    </xf>
    <xf numFmtId="0" fontId="30" fillId="0" borderId="16" xfId="0" applyFont="1" applyBorder="1" applyAlignment="1">
      <alignment horizontal="center"/>
    </xf>
    <xf numFmtId="0" fontId="26" fillId="0" borderId="17" xfId="0" applyFont="1" applyBorder="1" applyAlignment="1">
      <alignment/>
    </xf>
    <xf numFmtId="0" fontId="30" fillId="0" borderId="18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31" fillId="0" borderId="0" xfId="0" applyNumberFormat="1" applyFont="1" applyBorder="1" applyAlignment="1">
      <alignment/>
    </xf>
    <xf numFmtId="4" fontId="0" fillId="0" borderId="0" xfId="60" applyNumberFormat="1" applyFont="1" applyBorder="1" applyAlignment="1">
      <alignment/>
    </xf>
    <xf numFmtId="170" fontId="28" fillId="0" borderId="15" xfId="0" applyNumberFormat="1" applyFont="1" applyBorder="1" applyAlignment="1">
      <alignment/>
    </xf>
    <xf numFmtId="170" fontId="26" fillId="0" borderId="18" xfId="0" applyNumberFormat="1" applyFont="1" applyBorder="1" applyAlignment="1">
      <alignment/>
    </xf>
    <xf numFmtId="4" fontId="33" fillId="0" borderId="0" xfId="0" applyNumberFormat="1" applyFont="1" applyBorder="1" applyAlignment="1">
      <alignment/>
    </xf>
    <xf numFmtId="0" fontId="34" fillId="0" borderId="0" xfId="0" applyFont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/>
    </xf>
    <xf numFmtId="170" fontId="26" fillId="0" borderId="15" xfId="0" applyNumberFormat="1" applyFont="1" applyBorder="1" applyAlignment="1">
      <alignment/>
    </xf>
    <xf numFmtId="170" fontId="26" fillId="0" borderId="14" xfId="0" applyNumberFormat="1" applyFont="1" applyBorder="1" applyAlignment="1">
      <alignment/>
    </xf>
    <xf numFmtId="4" fontId="26" fillId="0" borderId="17" xfId="0" applyNumberFormat="1" applyFont="1" applyBorder="1" applyAlignment="1">
      <alignment/>
    </xf>
    <xf numFmtId="4" fontId="26" fillId="0" borderId="14" xfId="0" applyNumberFormat="1" applyFont="1" applyBorder="1" applyAlignment="1">
      <alignment/>
    </xf>
    <xf numFmtId="170" fontId="26" fillId="0" borderId="16" xfId="0" applyNumberFormat="1" applyFont="1" applyBorder="1" applyAlignment="1">
      <alignment/>
    </xf>
    <xf numFmtId="4" fontId="26" fillId="0" borderId="18" xfId="0" applyNumberFormat="1" applyFont="1" applyBorder="1" applyAlignment="1">
      <alignment/>
    </xf>
    <xf numFmtId="4" fontId="28" fillId="0" borderId="10" xfId="0" applyNumberFormat="1" applyFont="1" applyBorder="1" applyAlignment="1">
      <alignment wrapText="1"/>
    </xf>
    <xf numFmtId="4" fontId="26" fillId="0" borderId="10" xfId="0" applyNumberFormat="1" applyFont="1" applyBorder="1" applyAlignment="1">
      <alignment wrapText="1"/>
    </xf>
    <xf numFmtId="4" fontId="28" fillId="0" borderId="15" xfId="0" applyNumberFormat="1" applyFont="1" applyBorder="1" applyAlignment="1">
      <alignment/>
    </xf>
    <xf numFmtId="4" fontId="28" fillId="0" borderId="16" xfId="0" applyNumberFormat="1" applyFont="1" applyBorder="1" applyAlignment="1">
      <alignment/>
    </xf>
    <xf numFmtId="4" fontId="28" fillId="0" borderId="15" xfId="0" applyNumberFormat="1" applyFont="1" applyBorder="1" applyAlignment="1">
      <alignment wrapText="1"/>
    </xf>
    <xf numFmtId="4" fontId="26" fillId="0" borderId="15" xfId="0" applyNumberFormat="1" applyFont="1" applyBorder="1" applyAlignment="1">
      <alignment wrapText="1"/>
    </xf>
    <xf numFmtId="4" fontId="26" fillId="0" borderId="15" xfId="0" applyNumberFormat="1" applyFont="1" applyBorder="1" applyAlignment="1">
      <alignment/>
    </xf>
    <xf numFmtId="4" fontId="28" fillId="0" borderId="16" xfId="0" applyNumberFormat="1" applyFont="1" applyBorder="1" applyAlignment="1">
      <alignment wrapText="1"/>
    </xf>
    <xf numFmtId="4" fontId="26" fillId="0" borderId="16" xfId="0" applyNumberFormat="1" applyFont="1" applyBorder="1" applyAlignment="1">
      <alignment wrapText="1"/>
    </xf>
    <xf numFmtId="4" fontId="26" fillId="0" borderId="16" xfId="0" applyNumberFormat="1" applyFont="1" applyBorder="1" applyAlignment="1">
      <alignment/>
    </xf>
    <xf numFmtId="4" fontId="30" fillId="0" borderId="0" xfId="0" applyNumberFormat="1" applyFont="1" applyFill="1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4" fontId="33" fillId="0" borderId="20" xfId="0" applyNumberFormat="1" applyFont="1" applyBorder="1" applyAlignment="1">
      <alignment/>
    </xf>
    <xf numFmtId="4" fontId="0" fillId="0" borderId="20" xfId="60" applyNumberFormat="1" applyFont="1" applyBorder="1" applyAlignment="1">
      <alignment/>
    </xf>
    <xf numFmtId="4" fontId="31" fillId="0" borderId="20" xfId="0" applyNumberFormat="1" applyFont="1" applyBorder="1" applyAlignment="1">
      <alignment/>
    </xf>
    <xf numFmtId="0" fontId="32" fillId="0" borderId="20" xfId="0" applyFont="1" applyBorder="1" applyAlignment="1">
      <alignment/>
    </xf>
    <xf numFmtId="4" fontId="34" fillId="0" borderId="20" xfId="60" applyNumberFormat="1" applyFont="1" applyBorder="1" applyAlignment="1">
      <alignment/>
    </xf>
    <xf numFmtId="4" fontId="25" fillId="0" borderId="20" xfId="60" applyNumberFormat="1" applyFont="1" applyBorder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5" fillId="0" borderId="2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32">
      <selection activeCell="B60" sqref="B60"/>
    </sheetView>
  </sheetViews>
  <sheetFormatPr defaultColWidth="9.00390625" defaultRowHeight="12.75"/>
  <cols>
    <col min="1" max="1" width="3.75390625" style="0" customWidth="1"/>
    <col min="2" max="2" width="50.25390625" style="0" customWidth="1"/>
    <col min="3" max="3" width="12.25390625" style="38" customWidth="1"/>
    <col min="4" max="4" width="14.625" style="0" customWidth="1"/>
    <col min="5" max="5" width="13.25390625" style="0" customWidth="1"/>
    <col min="6" max="6" width="15.875" style="0" customWidth="1"/>
    <col min="8" max="8" width="12.75390625" style="0" customWidth="1"/>
    <col min="9" max="9" width="14.375" style="0" customWidth="1"/>
  </cols>
  <sheetData>
    <row r="1" spans="1:12" ht="12.75" customHeight="1">
      <c r="A1" s="67"/>
      <c r="B1" s="67"/>
      <c r="C1" s="67"/>
      <c r="D1" s="67"/>
      <c r="E1" s="67"/>
      <c r="F1" s="67"/>
      <c r="G1" s="3"/>
      <c r="H1" s="3"/>
      <c r="I1" s="3"/>
      <c r="J1" s="3"/>
      <c r="K1" s="3"/>
      <c r="L1" s="3"/>
    </row>
    <row r="2" spans="1:12" ht="53.25" customHeight="1">
      <c r="A2" s="2"/>
      <c r="B2" s="66" t="s">
        <v>46</v>
      </c>
      <c r="C2" s="66"/>
      <c r="D2" s="66"/>
      <c r="E2" s="66"/>
      <c r="F2" s="66"/>
      <c r="G2" s="3"/>
      <c r="H2" s="3"/>
      <c r="I2" s="3"/>
      <c r="J2" s="3"/>
      <c r="K2" s="3"/>
      <c r="L2" s="3"/>
    </row>
    <row r="3" spans="2:12" ht="16.5" thickBot="1">
      <c r="B3" s="4"/>
      <c r="D3" s="5"/>
      <c r="G3" s="3"/>
      <c r="H3" s="3"/>
      <c r="I3" s="3"/>
      <c r="J3" s="3"/>
      <c r="K3" s="3"/>
      <c r="L3" s="3"/>
    </row>
    <row r="4" spans="4:12" ht="16.5" hidden="1" thickBot="1">
      <c r="D4" s="5"/>
      <c r="G4" s="3"/>
      <c r="H4" s="3"/>
      <c r="I4" s="3"/>
      <c r="J4" s="3"/>
      <c r="K4" s="3"/>
      <c r="L4" s="3"/>
    </row>
    <row r="5" spans="1:12" ht="17.25" customHeight="1" thickTop="1">
      <c r="A5" s="72" t="s">
        <v>0</v>
      </c>
      <c r="B5" s="75"/>
      <c r="C5" s="78" t="s">
        <v>26</v>
      </c>
      <c r="D5" s="68" t="s">
        <v>1</v>
      </c>
      <c r="E5" s="68" t="s">
        <v>2</v>
      </c>
      <c r="F5" s="68" t="s">
        <v>28</v>
      </c>
      <c r="G5" s="3"/>
      <c r="H5" s="3"/>
      <c r="I5" s="3"/>
      <c r="J5" s="3"/>
      <c r="K5" s="3"/>
      <c r="L5" s="3"/>
    </row>
    <row r="6" spans="1:12" ht="54.75" customHeight="1">
      <c r="A6" s="73"/>
      <c r="B6" s="76"/>
      <c r="C6" s="79"/>
      <c r="D6" s="69"/>
      <c r="E6" s="69"/>
      <c r="F6" s="69"/>
      <c r="G6" s="3"/>
      <c r="H6" s="70"/>
      <c r="I6" s="70"/>
      <c r="J6" s="71"/>
      <c r="K6" s="71"/>
      <c r="L6" s="3"/>
    </row>
    <row r="7" spans="1:12" ht="18.75" customHeight="1" thickBot="1">
      <c r="A7" s="74"/>
      <c r="B7" s="77"/>
      <c r="C7" s="39" t="s">
        <v>27</v>
      </c>
      <c r="D7" s="7" t="s">
        <v>29</v>
      </c>
      <c r="E7" s="8" t="s">
        <v>3</v>
      </c>
      <c r="F7" s="8" t="s">
        <v>3</v>
      </c>
      <c r="G7" s="3"/>
      <c r="H7" s="9"/>
      <c r="I7" s="9"/>
      <c r="J7" s="9"/>
      <c r="K7" s="9"/>
      <c r="L7" s="3"/>
    </row>
    <row r="8" spans="1:12" s="13" customFormat="1" ht="15" customHeight="1" thickBot="1" thickTop="1">
      <c r="A8" s="10">
        <v>1</v>
      </c>
      <c r="B8" s="11">
        <v>2</v>
      </c>
      <c r="C8" s="40">
        <v>3</v>
      </c>
      <c r="D8" s="10">
        <v>4</v>
      </c>
      <c r="E8" s="10">
        <v>5</v>
      </c>
      <c r="F8" s="10">
        <v>7</v>
      </c>
      <c r="G8" s="12"/>
      <c r="H8" s="12"/>
      <c r="I8" s="12"/>
      <c r="J8" s="12"/>
      <c r="K8" s="12"/>
      <c r="L8" s="12"/>
    </row>
    <row r="9" spans="1:12" s="20" customFormat="1" ht="33" customHeight="1" thickBot="1" thickTop="1">
      <c r="A9" s="18" t="s">
        <v>4</v>
      </c>
      <c r="B9" s="19" t="s">
        <v>5</v>
      </c>
      <c r="C9" s="41">
        <v>14794.1</v>
      </c>
      <c r="D9" s="41">
        <f>D10+D16</f>
        <v>546368</v>
      </c>
      <c r="E9" s="51">
        <f>D9/C9/12</f>
        <v>3.0776232867607134</v>
      </c>
      <c r="F9" s="48">
        <f>E9</f>
        <v>3.0776232867607134</v>
      </c>
      <c r="G9" s="6"/>
      <c r="H9" s="6"/>
      <c r="I9" s="6"/>
      <c r="J9" s="6"/>
      <c r="K9" s="6"/>
      <c r="L9" s="6"/>
    </row>
    <row r="10" spans="1:12" s="20" customFormat="1" ht="20.25" customHeight="1" thickBot="1" thickTop="1">
      <c r="A10" s="21"/>
      <c r="B10" s="22" t="s">
        <v>6</v>
      </c>
      <c r="C10" s="42">
        <v>14794.1</v>
      </c>
      <c r="D10" s="41">
        <f>D12+D13+D14+D15</f>
        <v>447728</v>
      </c>
      <c r="E10" s="51">
        <f>D10/C10/12</f>
        <v>2.5219963814403488</v>
      </c>
      <c r="F10" s="47">
        <f>E10</f>
        <v>2.5219963814403488</v>
      </c>
      <c r="G10" s="6"/>
      <c r="H10" s="6"/>
      <c r="I10" s="6"/>
      <c r="J10" s="6"/>
      <c r="K10" s="6"/>
      <c r="L10" s="6"/>
    </row>
    <row r="11" spans="1:12" ht="17.25" customHeight="1" thickTop="1">
      <c r="A11" s="23"/>
      <c r="B11" s="17" t="s">
        <v>7</v>
      </c>
      <c r="C11" s="43"/>
      <c r="D11" s="49"/>
      <c r="E11" s="49"/>
      <c r="F11" s="49"/>
      <c r="G11" s="3"/>
      <c r="H11" s="3"/>
      <c r="I11" s="3"/>
      <c r="J11" s="3"/>
      <c r="K11" s="3"/>
      <c r="L11" s="3"/>
    </row>
    <row r="12" spans="1:12" ht="18.75" customHeight="1">
      <c r="A12" s="23"/>
      <c r="B12" s="17" t="s">
        <v>44</v>
      </c>
      <c r="C12" s="43"/>
      <c r="D12" s="49">
        <v>264000</v>
      </c>
      <c r="E12" s="49"/>
      <c r="F12" s="49"/>
      <c r="G12" s="3"/>
      <c r="H12" s="3"/>
      <c r="I12" s="3"/>
      <c r="J12" s="3"/>
      <c r="K12" s="3"/>
      <c r="L12" s="3"/>
    </row>
    <row r="13" spans="1:12" ht="18" customHeight="1">
      <c r="A13" s="23"/>
      <c r="B13" s="17" t="s">
        <v>8</v>
      </c>
      <c r="C13" s="43"/>
      <c r="D13" s="49">
        <f>D12*0.302</f>
        <v>79728</v>
      </c>
      <c r="E13" s="49"/>
      <c r="F13" s="49"/>
      <c r="G13" s="3"/>
      <c r="H13" s="3"/>
      <c r="I13" s="3"/>
      <c r="J13" s="3"/>
      <c r="K13" s="3"/>
      <c r="L13" s="3"/>
    </row>
    <row r="14" spans="1:12" ht="18" customHeight="1">
      <c r="A14" s="23"/>
      <c r="B14" s="17" t="s">
        <v>9</v>
      </c>
      <c r="C14" s="43"/>
      <c r="D14" s="49">
        <v>24000</v>
      </c>
      <c r="E14" s="50"/>
      <c r="F14" s="50"/>
      <c r="G14" s="3"/>
      <c r="H14" s="3"/>
      <c r="I14" s="3"/>
      <c r="J14" s="3"/>
      <c r="K14" s="3"/>
      <c r="L14" s="3"/>
    </row>
    <row r="15" spans="1:12" ht="18.75" customHeight="1">
      <c r="A15" s="23"/>
      <c r="B15" s="17" t="s">
        <v>30</v>
      </c>
      <c r="C15" s="44"/>
      <c r="D15" s="49">
        <v>80000</v>
      </c>
      <c r="E15" s="49"/>
      <c r="F15" s="49"/>
      <c r="G15" s="3"/>
      <c r="H15" s="3"/>
      <c r="I15" s="3"/>
      <c r="J15" s="3"/>
      <c r="K15" s="3"/>
      <c r="L15" s="3"/>
    </row>
    <row r="16" spans="1:12" ht="18" customHeight="1">
      <c r="A16" s="23"/>
      <c r="B16" s="24" t="s">
        <v>10</v>
      </c>
      <c r="C16" s="44">
        <v>14794.1</v>
      </c>
      <c r="D16" s="53">
        <f>D18+D19+D20</f>
        <v>98640</v>
      </c>
      <c r="E16" s="49">
        <f>D16/C16/12</f>
        <v>0.5556269053203642</v>
      </c>
      <c r="F16" s="49">
        <f>E16</f>
        <v>0.5556269053203642</v>
      </c>
      <c r="G16" s="3"/>
      <c r="H16" s="3"/>
      <c r="I16" s="3"/>
      <c r="J16" s="3"/>
      <c r="K16" s="3"/>
      <c r="L16" s="3"/>
    </row>
    <row r="17" spans="1:12" ht="17.25" customHeight="1">
      <c r="A17" s="23"/>
      <c r="B17" s="17" t="s">
        <v>7</v>
      </c>
      <c r="C17" s="44"/>
      <c r="D17" s="49"/>
      <c r="E17" s="49"/>
      <c r="F17" s="49"/>
      <c r="G17" s="3"/>
      <c r="H17" s="3"/>
      <c r="I17" s="3"/>
      <c r="J17" s="3"/>
      <c r="K17" s="3"/>
      <c r="L17" s="3"/>
    </row>
    <row r="18" spans="1:12" ht="19.5" customHeight="1">
      <c r="A18" s="23"/>
      <c r="B18" s="17" t="s">
        <v>41</v>
      </c>
      <c r="C18" s="44"/>
      <c r="D18" s="49">
        <v>33600</v>
      </c>
      <c r="E18" s="49"/>
      <c r="F18" s="49"/>
      <c r="G18" s="3"/>
      <c r="H18" s="3"/>
      <c r="I18" s="3"/>
      <c r="J18" s="3"/>
      <c r="K18" s="3"/>
      <c r="L18" s="3"/>
    </row>
    <row r="19" spans="1:12" ht="18.75" customHeight="1">
      <c r="A19" s="23"/>
      <c r="B19" s="17" t="s">
        <v>8</v>
      </c>
      <c r="C19" s="44"/>
      <c r="D19" s="49">
        <f>D18*0.15</f>
        <v>5040</v>
      </c>
      <c r="E19" s="49"/>
      <c r="F19" s="49"/>
      <c r="G19" s="3"/>
      <c r="H19" s="3"/>
      <c r="I19" s="3"/>
      <c r="J19" s="3"/>
      <c r="K19" s="3"/>
      <c r="L19" s="3"/>
    </row>
    <row r="20" spans="1:12" ht="18" customHeight="1">
      <c r="A20" s="23"/>
      <c r="B20" s="17" t="s">
        <v>49</v>
      </c>
      <c r="C20" s="44"/>
      <c r="D20" s="49">
        <v>60000</v>
      </c>
      <c r="E20" s="49"/>
      <c r="F20" s="49"/>
      <c r="G20" s="3"/>
      <c r="H20" s="3"/>
      <c r="I20" s="3"/>
      <c r="J20" s="3"/>
      <c r="K20" s="3"/>
      <c r="L20" s="3"/>
    </row>
    <row r="21" spans="1:12" s="16" customFormat="1" ht="18" customHeight="1">
      <c r="A21" s="25" t="s">
        <v>11</v>
      </c>
      <c r="B21" s="19" t="s">
        <v>12</v>
      </c>
      <c r="C21" s="41">
        <v>14794.1</v>
      </c>
      <c r="D21" s="53">
        <f>D25+D24+D23</f>
        <v>294000</v>
      </c>
      <c r="E21" s="51">
        <f>D21/C21/12</f>
        <v>1.656065593716414</v>
      </c>
      <c r="F21" s="52">
        <f>E21</f>
        <v>1.656065593716414</v>
      </c>
      <c r="G21" s="15"/>
      <c r="H21" s="15"/>
      <c r="I21" s="15"/>
      <c r="J21" s="15"/>
      <c r="K21" s="15"/>
      <c r="L21" s="15"/>
    </row>
    <row r="22" spans="1:12" ht="16.5" customHeight="1">
      <c r="A22" s="25"/>
      <c r="B22" s="17" t="s">
        <v>7</v>
      </c>
      <c r="C22" s="43"/>
      <c r="D22" s="49"/>
      <c r="E22" s="49"/>
      <c r="F22" s="49"/>
      <c r="G22" s="3"/>
      <c r="H22" s="3"/>
      <c r="I22" s="3"/>
      <c r="J22" s="3"/>
      <c r="K22" s="3"/>
      <c r="L22" s="3"/>
    </row>
    <row r="23" spans="1:12" ht="17.25" customHeight="1">
      <c r="A23" s="25"/>
      <c r="B23" s="17" t="s">
        <v>45</v>
      </c>
      <c r="C23" s="43"/>
      <c r="D23" s="49">
        <v>240000</v>
      </c>
      <c r="E23" s="49"/>
      <c r="F23" s="49"/>
      <c r="G23" s="3"/>
      <c r="H23" s="3"/>
      <c r="I23" s="3"/>
      <c r="J23" s="3"/>
      <c r="K23" s="3"/>
      <c r="L23" s="3"/>
    </row>
    <row r="24" spans="1:12" ht="19.5" customHeight="1">
      <c r="A24" s="25"/>
      <c r="B24" s="17" t="s">
        <v>8</v>
      </c>
      <c r="C24" s="43"/>
      <c r="D24" s="49">
        <f>D23*0.15</f>
        <v>36000</v>
      </c>
      <c r="E24" s="49"/>
      <c r="F24" s="49"/>
      <c r="G24" s="3"/>
      <c r="H24" s="3"/>
      <c r="I24" s="3"/>
      <c r="J24" s="3"/>
      <c r="K24" s="3"/>
      <c r="L24" s="3"/>
    </row>
    <row r="25" spans="1:12" ht="18" customHeight="1">
      <c r="A25" s="25"/>
      <c r="B25" s="17" t="s">
        <v>13</v>
      </c>
      <c r="C25" s="43"/>
      <c r="D25" s="49">
        <v>18000</v>
      </c>
      <c r="E25" s="50"/>
      <c r="F25" s="50"/>
      <c r="G25" s="3"/>
      <c r="H25" s="3"/>
      <c r="I25" s="3"/>
      <c r="J25" s="3"/>
      <c r="K25" s="3"/>
      <c r="L25" s="3"/>
    </row>
    <row r="26" spans="1:12" s="20" customFormat="1" ht="13.5" customHeight="1" hidden="1">
      <c r="A26" s="18" t="s">
        <v>14</v>
      </c>
      <c r="B26" s="17" t="s">
        <v>15</v>
      </c>
      <c r="C26" s="41"/>
      <c r="D26" s="35"/>
      <c r="E26" s="54" t="e">
        <f>D26/C26/12</f>
        <v>#DIV/0!</v>
      </c>
      <c r="F26" s="54" t="e">
        <f>#REF!*1.18</f>
        <v>#REF!</v>
      </c>
      <c r="G26" s="6"/>
      <c r="H26" s="6"/>
      <c r="I26" s="6"/>
      <c r="J26" s="6"/>
      <c r="K26" s="6"/>
      <c r="L26" s="6"/>
    </row>
    <row r="27" spans="1:12" s="20" customFormat="1" ht="15.75">
      <c r="A27" s="18" t="s">
        <v>14</v>
      </c>
      <c r="B27" s="26" t="s">
        <v>16</v>
      </c>
      <c r="C27" s="41">
        <v>14794.1</v>
      </c>
      <c r="D27" s="53">
        <f>D33+D34+D35</f>
        <v>655472</v>
      </c>
      <c r="E27" s="54">
        <f>D27/C27/12</f>
        <v>3.692192608314576</v>
      </c>
      <c r="F27" s="55">
        <f>E27</f>
        <v>3.692192608314576</v>
      </c>
      <c r="G27" s="6"/>
      <c r="H27" s="6"/>
      <c r="I27" s="6"/>
      <c r="J27" s="6"/>
      <c r="K27" s="6"/>
      <c r="L27" s="6"/>
    </row>
    <row r="28" spans="1:12" ht="14.25" customHeight="1" hidden="1">
      <c r="A28" s="25"/>
      <c r="B28" s="17"/>
      <c r="C28" s="43"/>
      <c r="D28" s="49"/>
      <c r="E28" s="49"/>
      <c r="F28" s="49"/>
      <c r="G28" s="3"/>
      <c r="H28" s="3"/>
      <c r="I28" s="3"/>
      <c r="J28" s="3"/>
      <c r="K28" s="3"/>
      <c r="L28" s="3"/>
    </row>
    <row r="29" spans="1:12" ht="15" customHeight="1" hidden="1">
      <c r="A29" s="25"/>
      <c r="B29" s="17"/>
      <c r="C29" s="43"/>
      <c r="D29" s="49"/>
      <c r="E29" s="49"/>
      <c r="F29" s="49"/>
      <c r="G29" s="3"/>
      <c r="H29" s="3"/>
      <c r="I29" s="3"/>
      <c r="J29" s="3"/>
      <c r="K29" s="3"/>
      <c r="L29" s="3"/>
    </row>
    <row r="30" spans="1:12" ht="15" customHeight="1" hidden="1">
      <c r="A30" s="25"/>
      <c r="B30" s="17"/>
      <c r="C30" s="43"/>
      <c r="D30" s="49"/>
      <c r="E30" s="49"/>
      <c r="F30" s="49"/>
      <c r="G30" s="3"/>
      <c r="H30" s="3"/>
      <c r="I30" s="3"/>
      <c r="J30" s="3"/>
      <c r="K30" s="3"/>
      <c r="L30" s="3"/>
    </row>
    <row r="31" spans="1:12" ht="15.75" customHeight="1" hidden="1">
      <c r="A31" s="25"/>
      <c r="B31" s="17"/>
      <c r="C31" s="43"/>
      <c r="D31" s="49"/>
      <c r="E31" s="50"/>
      <c r="F31" s="50"/>
      <c r="G31" s="3"/>
      <c r="H31" s="3"/>
      <c r="I31" s="3"/>
      <c r="J31" s="3"/>
      <c r="K31" s="3"/>
      <c r="L31" s="3"/>
    </row>
    <row r="32" spans="1:12" ht="15.75" customHeight="1">
      <c r="A32" s="25"/>
      <c r="B32" s="17" t="s">
        <v>7</v>
      </c>
      <c r="C32" s="44"/>
      <c r="D32" s="49"/>
      <c r="E32" s="49"/>
      <c r="F32" s="50"/>
      <c r="G32" s="3"/>
      <c r="H32" s="3"/>
      <c r="I32" s="3"/>
      <c r="J32" s="3"/>
      <c r="K32" s="3"/>
      <c r="L32" s="3"/>
    </row>
    <row r="33" spans="1:12" ht="16.5" customHeight="1">
      <c r="A33" s="25"/>
      <c r="B33" s="17" t="s">
        <v>42</v>
      </c>
      <c r="C33" s="44"/>
      <c r="D33" s="49">
        <v>336000</v>
      </c>
      <c r="E33" s="49"/>
      <c r="F33" s="50"/>
      <c r="G33" s="3"/>
      <c r="H33" s="3"/>
      <c r="I33" s="3"/>
      <c r="J33" s="3"/>
      <c r="K33" s="3"/>
      <c r="L33" s="3"/>
    </row>
    <row r="34" spans="1:12" ht="16.5" customHeight="1">
      <c r="A34" s="25"/>
      <c r="B34" s="17" t="s">
        <v>8</v>
      </c>
      <c r="C34" s="44"/>
      <c r="D34" s="49">
        <f>D33*0.302</f>
        <v>101472</v>
      </c>
      <c r="E34" s="49"/>
      <c r="F34" s="50"/>
      <c r="G34" s="3"/>
      <c r="H34" s="3"/>
      <c r="I34" s="3"/>
      <c r="J34" s="3"/>
      <c r="K34" s="3"/>
      <c r="L34" s="3"/>
    </row>
    <row r="35" spans="1:12" ht="16.5" customHeight="1">
      <c r="A35" s="25"/>
      <c r="B35" s="17" t="s">
        <v>17</v>
      </c>
      <c r="C35" s="44"/>
      <c r="D35" s="49">
        <v>218000</v>
      </c>
      <c r="E35" s="49"/>
      <c r="F35" s="50"/>
      <c r="G35" s="3"/>
      <c r="H35" s="3"/>
      <c r="I35" s="3"/>
      <c r="J35" s="3"/>
      <c r="K35" s="3"/>
      <c r="L35" s="3"/>
    </row>
    <row r="36" spans="1:12" s="20" customFormat="1" ht="62.25" customHeight="1">
      <c r="A36" s="18" t="s">
        <v>34</v>
      </c>
      <c r="B36" s="22" t="s">
        <v>18</v>
      </c>
      <c r="C36" s="41">
        <v>14794.1</v>
      </c>
      <c r="D36" s="53">
        <f>D38+D39+D40</f>
        <v>925520</v>
      </c>
      <c r="E36" s="51">
        <f>D36/C36/12</f>
        <v>5.213339552028624</v>
      </c>
      <c r="F36" s="55">
        <f>E36</f>
        <v>5.213339552028624</v>
      </c>
      <c r="G36" s="6"/>
      <c r="H36" s="6"/>
      <c r="I36" s="6"/>
      <c r="J36" s="6"/>
      <c r="K36" s="6"/>
      <c r="L36" s="6"/>
    </row>
    <row r="37" spans="1:12" ht="16.5" customHeight="1">
      <c r="A37" s="25"/>
      <c r="B37" s="17" t="s">
        <v>7</v>
      </c>
      <c r="C37" s="43"/>
      <c r="D37" s="49"/>
      <c r="E37" s="49"/>
      <c r="F37" s="49"/>
      <c r="G37" s="3"/>
      <c r="H37" s="3"/>
      <c r="I37" s="3"/>
      <c r="J37" s="3"/>
      <c r="K37" s="3"/>
      <c r="L37" s="3"/>
    </row>
    <row r="38" spans="1:12" ht="16.5" customHeight="1">
      <c r="A38" s="25"/>
      <c r="B38" s="17" t="s">
        <v>48</v>
      </c>
      <c r="C38" s="43"/>
      <c r="D38" s="49">
        <v>624000</v>
      </c>
      <c r="E38" s="49"/>
      <c r="F38" s="49"/>
      <c r="G38" s="3"/>
      <c r="H38" s="3"/>
      <c r="I38" s="3"/>
      <c r="J38" s="3"/>
      <c r="K38" s="3"/>
      <c r="L38" s="3"/>
    </row>
    <row r="39" spans="1:12" ht="17.25" customHeight="1">
      <c r="A39" s="25"/>
      <c r="B39" s="17" t="s">
        <v>8</v>
      </c>
      <c r="C39" s="43"/>
      <c r="D39" s="49">
        <f>D38*0.23</f>
        <v>143520</v>
      </c>
      <c r="E39" s="49"/>
      <c r="F39" s="49"/>
      <c r="G39" s="3"/>
      <c r="H39" s="3"/>
      <c r="I39" s="3"/>
      <c r="J39" s="3"/>
      <c r="K39" s="3"/>
      <c r="L39" s="3"/>
    </row>
    <row r="40" spans="1:12" ht="18" customHeight="1">
      <c r="A40" s="25"/>
      <c r="B40" s="17" t="s">
        <v>19</v>
      </c>
      <c r="C40" s="43"/>
      <c r="D40" s="49">
        <v>158000</v>
      </c>
      <c r="E40" s="50"/>
      <c r="F40" s="50"/>
      <c r="G40" s="3"/>
      <c r="H40" s="3"/>
      <c r="I40" s="3"/>
      <c r="J40" s="3"/>
      <c r="K40" s="3"/>
      <c r="L40" s="3"/>
    </row>
    <row r="41" spans="1:12" s="20" customFormat="1" ht="15" customHeight="1" hidden="1">
      <c r="A41" s="18" t="s">
        <v>20</v>
      </c>
      <c r="B41" s="17" t="s">
        <v>21</v>
      </c>
      <c r="C41" s="41"/>
      <c r="D41" s="35"/>
      <c r="E41" s="54" t="e">
        <f aca="true" t="shared" si="0" ref="E41:E49">D41/C41/12</f>
        <v>#DIV/0!</v>
      </c>
      <c r="F41" s="54" t="e">
        <f>#REF!*1.18</f>
        <v>#REF!</v>
      </c>
      <c r="G41" s="6"/>
      <c r="H41" s="6"/>
      <c r="I41" s="6"/>
      <c r="J41" s="6"/>
      <c r="K41" s="6"/>
      <c r="L41" s="6"/>
    </row>
    <row r="42" spans="1:12" s="20" customFormat="1" ht="15" customHeight="1">
      <c r="A42" s="18" t="s">
        <v>35</v>
      </c>
      <c r="B42" s="17" t="s">
        <v>43</v>
      </c>
      <c r="C42" s="41">
        <v>14794.1</v>
      </c>
      <c r="D42" s="41">
        <v>151740</v>
      </c>
      <c r="E42" s="54">
        <f t="shared" si="0"/>
        <v>0.8547326298997574</v>
      </c>
      <c r="F42" s="55">
        <f>E42</f>
        <v>0.8547326298997574</v>
      </c>
      <c r="G42" s="6"/>
      <c r="H42" s="6"/>
      <c r="I42" s="6"/>
      <c r="J42" s="6"/>
      <c r="K42" s="6"/>
      <c r="L42" s="6"/>
    </row>
    <row r="43" spans="1:12" s="20" customFormat="1" ht="15" customHeight="1">
      <c r="A43" s="18" t="s">
        <v>36</v>
      </c>
      <c r="B43" s="17" t="s">
        <v>54</v>
      </c>
      <c r="C43" s="41">
        <v>14794.1</v>
      </c>
      <c r="D43" s="41">
        <v>84300</v>
      </c>
      <c r="E43" s="54">
        <f t="shared" si="0"/>
        <v>0.4748514610554207</v>
      </c>
      <c r="F43" s="55">
        <f>E43</f>
        <v>0.4748514610554207</v>
      </c>
      <c r="G43" s="6"/>
      <c r="H43" s="6"/>
      <c r="I43" s="6"/>
      <c r="J43" s="6"/>
      <c r="K43" s="6"/>
      <c r="L43" s="6"/>
    </row>
    <row r="44" spans="1:12" s="20" customFormat="1" ht="18" customHeight="1">
      <c r="A44" s="18" t="s">
        <v>37</v>
      </c>
      <c r="B44" s="17" t="s">
        <v>31</v>
      </c>
      <c r="C44" s="41">
        <v>14794.1</v>
      </c>
      <c r="D44" s="41">
        <v>63910.51</v>
      </c>
      <c r="E44" s="54">
        <f t="shared" si="0"/>
        <v>0.3599999887342477</v>
      </c>
      <c r="F44" s="55">
        <f aca="true" t="shared" si="1" ref="F44:F49">E44</f>
        <v>0.3599999887342477</v>
      </c>
      <c r="G44" s="6"/>
      <c r="H44" s="6"/>
      <c r="I44" s="6"/>
      <c r="J44" s="6"/>
      <c r="K44" s="6"/>
      <c r="L44" s="6"/>
    </row>
    <row r="45" spans="1:12" s="20" customFormat="1" ht="18" customHeight="1">
      <c r="A45" s="18" t="s">
        <v>38</v>
      </c>
      <c r="B45" s="17" t="s">
        <v>22</v>
      </c>
      <c r="C45" s="41">
        <v>14794.1</v>
      </c>
      <c r="D45" s="41">
        <v>23000</v>
      </c>
      <c r="E45" s="54">
        <f t="shared" si="0"/>
        <v>0.12955615188937933</v>
      </c>
      <c r="F45" s="55">
        <f t="shared" si="1"/>
        <v>0.12955615188937933</v>
      </c>
      <c r="G45" s="6"/>
      <c r="H45" s="6"/>
      <c r="I45" s="6"/>
      <c r="J45" s="6"/>
      <c r="K45" s="6"/>
      <c r="L45" s="6"/>
    </row>
    <row r="46" spans="1:12" s="20" customFormat="1" ht="18.75" customHeight="1">
      <c r="A46" s="18" t="s">
        <v>39</v>
      </c>
      <c r="B46" s="17" t="s">
        <v>23</v>
      </c>
      <c r="C46" s="41">
        <v>14794.1</v>
      </c>
      <c r="D46" s="53">
        <v>62000</v>
      </c>
      <c r="E46" s="54">
        <f t="shared" si="0"/>
        <v>0.34923832248441383</v>
      </c>
      <c r="F46" s="55">
        <f t="shared" si="1"/>
        <v>0.34923832248441383</v>
      </c>
      <c r="G46" s="6"/>
      <c r="H46" s="6"/>
      <c r="I46" s="6"/>
      <c r="J46" s="6"/>
      <c r="K46" s="6"/>
      <c r="L46" s="6"/>
    </row>
    <row r="47" spans="1:12" s="20" customFormat="1" ht="20.25" customHeight="1">
      <c r="A47" s="18" t="s">
        <v>20</v>
      </c>
      <c r="B47" s="17" t="s">
        <v>32</v>
      </c>
      <c r="C47" s="41">
        <v>14794.1</v>
      </c>
      <c r="D47" s="53">
        <v>192200</v>
      </c>
      <c r="E47" s="54">
        <f t="shared" si="0"/>
        <v>1.0826387997016829</v>
      </c>
      <c r="F47" s="55">
        <f t="shared" si="1"/>
        <v>1.0826387997016829</v>
      </c>
      <c r="G47" s="6"/>
      <c r="H47" s="6"/>
      <c r="I47" s="6"/>
      <c r="J47" s="6"/>
      <c r="K47" s="6"/>
      <c r="L47" s="6"/>
    </row>
    <row r="48" spans="1:12" s="20" customFormat="1" ht="18.75" customHeight="1">
      <c r="A48" s="18" t="s">
        <v>55</v>
      </c>
      <c r="B48" s="17" t="s">
        <v>33</v>
      </c>
      <c r="C48" s="41">
        <v>14794.1</v>
      </c>
      <c r="D48" s="41">
        <v>557600</v>
      </c>
      <c r="E48" s="54">
        <f t="shared" si="0"/>
        <v>3.140891751892083</v>
      </c>
      <c r="F48" s="55">
        <f t="shared" si="1"/>
        <v>3.140891751892083</v>
      </c>
      <c r="G48" s="6"/>
      <c r="H48" s="6"/>
      <c r="I48" s="6"/>
      <c r="J48" s="6"/>
      <c r="K48" s="6"/>
      <c r="L48" s="6"/>
    </row>
    <row r="49" spans="1:12" ht="15.75">
      <c r="A49" s="18" t="s">
        <v>40</v>
      </c>
      <c r="B49" s="17" t="s">
        <v>47</v>
      </c>
      <c r="C49" s="41">
        <v>14794.1</v>
      </c>
      <c r="D49" s="41">
        <v>290000</v>
      </c>
      <c r="E49" s="54">
        <f t="shared" si="0"/>
        <v>1.63353408904</v>
      </c>
      <c r="F49" s="55">
        <f t="shared" si="1"/>
        <v>1.63353408904</v>
      </c>
      <c r="G49" s="3"/>
      <c r="H49" s="3"/>
      <c r="I49" s="3"/>
      <c r="J49" s="3"/>
      <c r="K49" s="3"/>
      <c r="L49" s="3"/>
    </row>
    <row r="50" spans="1:12" s="1" customFormat="1" ht="32.25" customHeight="1" thickBot="1">
      <c r="A50" s="29"/>
      <c r="B50" s="14" t="s">
        <v>24</v>
      </c>
      <c r="C50" s="36"/>
      <c r="D50" s="46">
        <v>85902.97</v>
      </c>
      <c r="E50" s="48"/>
      <c r="F50" s="48">
        <f>F9+F21+F27+F36+F43+F44+F45+F46+F47+F48+F49+F42</f>
        <v>21.664664235517318</v>
      </c>
      <c r="G50" s="30"/>
      <c r="H50" s="57"/>
      <c r="I50" s="30"/>
      <c r="J50" s="30"/>
      <c r="K50" s="30"/>
      <c r="L50" s="30"/>
    </row>
    <row r="51" spans="1:12" ht="16.5" thickTop="1">
      <c r="A51" s="27"/>
      <c r="B51" s="28" t="s">
        <v>25</v>
      </c>
      <c r="C51" s="45">
        <v>14794.1</v>
      </c>
      <c r="D51" s="56"/>
      <c r="E51" s="55"/>
      <c r="F51" s="55">
        <v>3.54</v>
      </c>
      <c r="G51" s="3"/>
      <c r="H51" s="3"/>
      <c r="I51" s="3"/>
      <c r="J51" s="3"/>
      <c r="K51" s="3"/>
      <c r="L51" s="3"/>
    </row>
    <row r="52" spans="1:6" ht="15.75">
      <c r="A52" s="58"/>
      <c r="B52" s="59" t="s">
        <v>50</v>
      </c>
      <c r="C52" s="60"/>
      <c r="D52" s="61"/>
      <c r="E52" s="62"/>
      <c r="F52" s="64">
        <v>13.1</v>
      </c>
    </row>
    <row r="53" spans="1:6" ht="15.75">
      <c r="A53" s="58"/>
      <c r="B53" s="63" t="s">
        <v>53</v>
      </c>
      <c r="C53" s="60"/>
      <c r="D53" s="61"/>
      <c r="E53" s="62"/>
      <c r="F53" s="64">
        <f>F54+F55</f>
        <v>4.56</v>
      </c>
    </row>
    <row r="54" spans="1:6" ht="15">
      <c r="A54" s="58"/>
      <c r="B54" s="59" t="s">
        <v>51</v>
      </c>
      <c r="C54" s="60"/>
      <c r="D54" s="61"/>
      <c r="E54" s="62"/>
      <c r="F54" s="65">
        <v>0.99</v>
      </c>
    </row>
    <row r="55" spans="1:6" ht="15">
      <c r="A55" s="58"/>
      <c r="B55" s="59" t="s">
        <v>52</v>
      </c>
      <c r="C55" s="60"/>
      <c r="D55" s="61"/>
      <c r="E55" s="62"/>
      <c r="F55" s="65">
        <v>3.57</v>
      </c>
    </row>
    <row r="56" spans="1:6" ht="15">
      <c r="A56" s="31"/>
      <c r="B56" s="32"/>
      <c r="C56" s="37"/>
      <c r="D56" s="34"/>
      <c r="E56" s="33"/>
      <c r="F56" s="34"/>
    </row>
  </sheetData>
  <sheetProtection/>
  <mergeCells count="10">
    <mergeCell ref="B2:F2"/>
    <mergeCell ref="A1:F1"/>
    <mergeCell ref="F5:F6"/>
    <mergeCell ref="H6:I6"/>
    <mergeCell ref="J6:K6"/>
    <mergeCell ref="A5:A7"/>
    <mergeCell ref="B5:B7"/>
    <mergeCell ref="C5:C6"/>
    <mergeCell ref="D5:D6"/>
    <mergeCell ref="E5:E6"/>
  </mergeCells>
  <printOptions/>
  <pageMargins left="0.3937007874015748" right="0.3937007874015748" top="0.1968503937007874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Kravecz.T</dc:creator>
  <cp:keywords/>
  <dc:description/>
  <cp:lastModifiedBy>user</cp:lastModifiedBy>
  <cp:lastPrinted>2015-04-25T09:42:18Z</cp:lastPrinted>
  <dcterms:created xsi:type="dcterms:W3CDTF">2015-01-22T11:48:07Z</dcterms:created>
  <dcterms:modified xsi:type="dcterms:W3CDTF">2015-09-12T11:40:01Z</dcterms:modified>
  <cp:category/>
  <cp:version/>
  <cp:contentType/>
  <cp:contentStatus/>
</cp:coreProperties>
</file>